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Charts3.11.1_3.11.4" sheetId="1" r:id="rId1"/>
    <sheet name="Data3.11.3" sheetId="2" r:id="rId2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<sst xmlns="http://schemas.openxmlformats.org/spreadsheetml/2006/main" count="46" uniqueCount="40">
  <si>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 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</si>
  <si>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</si>
  <si>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</si>
  <si>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</si>
  <si>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</si>
  <si>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</si>
  <si>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</si>
  <si>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</si>
  <si>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</si>
  <si>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</si>
  <si>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</si>
  <si>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</si>
  <si>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</si>
  <si>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</si>
  <si>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</si>
  <si>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</si>
  <si>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</si>
  <si>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</si>
  <si>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</si>
  <si>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</si>
  <si>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</si>
  <si>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</si>
  <si>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</si>
  <si>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</si>
  <si>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Estonia</t>
  </si>
  <si>
    <t>Slovenia</t>
  </si>
  <si>
    <t>Bulgaria</t>
  </si>
  <si>
    <t>Cyprus</t>
  </si>
  <si>
    <t>Latvia</t>
  </si>
  <si>
    <t>Lithuania</t>
  </si>
  <si>
    <t>Malta</t>
  </si>
  <si>
    <t>Romania</t>
  </si>
  <si>
    <r>
      <t xml:space="preserve">3.11.3 </t>
    </r>
    <r>
      <rPr>
        <b/>
        <sz val="9"/>
        <color indexed="8"/>
        <rFont val="Arial"/>
        <family val="2"/>
      </rPr>
      <t>Trend in hip replacement surgery, 1998 to 2008 (or nearest year available), selected countries</t>
    </r>
  </si>
  <si>
    <t>3.11.3 Trend in hip replacement surgery, 1998 to 2008 (or nearest year available), selected countries</t>
  </si>
  <si>
    <t>EU (14 countries)</t>
  </si>
  <si>
    <r>
      <t xml:space="preserve">Source: </t>
    </r>
    <r>
      <rPr>
        <i/>
        <sz val="8"/>
        <color indexed="8"/>
        <rFont val="Arial"/>
        <family val="2"/>
      </rPr>
      <t>OECD Health Data 2010</t>
    </r>
    <r>
      <rPr>
        <sz val="8"/>
        <color indexed="8"/>
        <rFont val="Arial"/>
        <family val="2"/>
      </rPr>
      <t xml:space="preserve"> and Eurostat Statistics Database.</t>
    </r>
  </si>
  <si>
    <r>
      <t xml:space="preserve">Source: </t>
    </r>
    <r>
      <rPr>
        <i/>
        <sz val="8"/>
        <color indexed="8"/>
        <rFont val="Arial"/>
        <family val="2"/>
      </rPr>
      <t>OECD Health Data 2010</t>
    </r>
    <r>
      <rPr>
        <sz val="8"/>
        <color indexed="8"/>
        <rFont val="Arial"/>
        <family val="2"/>
      </rPr>
      <t>; Eurostat Statistics Database.</t>
    </r>
  </si>
  <si>
    <t>Health at a Glance 2010: OECD EU Edition
 - © OECD 2010</t>
  </si>
  <si>
    <t>CHAPTER 3. HEALTH CARE RESOURCES, SERVICES AND OUTCOMES</t>
  </si>
  <si>
    <t>Version 1 - Last updated: 24-Sep-2010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</si>
</sst>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  <numFmt numFmtId="171" formatCode="0.0%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6.7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9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169" fontId="0" fillId="0" borderId="10" xfId="0" applyNumberFormat="1" applyBorder="1" applyAlignment="1">
      <alignment/>
    </xf>
    <xf numFmtId="0" fontId="4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3" fillId="0" borderId="0" xfId="52" applyAlignment="1" applyProtection="1">
      <alignment/>
      <protection/>
    </xf>
    <xf numFmtId="0" fontId="41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20225"/>
          <c:w val="0.970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'Data3.11.3'!$A$8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'Data3.11.3'!$B$6:$L$6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'Data3.11.3'!$B$8:$L$8</c:f>
              <c:numCache>
                <c:ptCount val="11"/>
                <c:pt idx="0">
                  <c:v>183.7</c:v>
                </c:pt>
                <c:pt idx="1">
                  <c:v>185.9</c:v>
                </c:pt>
                <c:pt idx="2">
                  <c:v>195.6</c:v>
                </c:pt>
                <c:pt idx="3">
                  <c:v>199.9</c:v>
                </c:pt>
                <c:pt idx="4">
                  <c:v>207.7</c:v>
                </c:pt>
                <c:pt idx="5">
                  <c:v>213.4</c:v>
                </c:pt>
                <c:pt idx="6">
                  <c:v>216.6</c:v>
                </c:pt>
                <c:pt idx="7">
                  <c:v>237.3</c:v>
                </c:pt>
                <c:pt idx="8">
                  <c:v>236.2</c:v>
                </c:pt>
                <c:pt idx="9">
                  <c:v>240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'Data3.11.3'!$A$37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'Data3.11.3'!$B$6:$L$6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'Data3.11.3'!$B$37:$L$37</c:f>
              <c:numCache>
                <c:ptCount val="11"/>
                <c:pt idx="2">
                  <c:v>139.6</c:v>
                </c:pt>
                <c:pt idx="3">
                  <c:v>143.1</c:v>
                </c:pt>
                <c:pt idx="4">
                  <c:v>149</c:v>
                </c:pt>
                <c:pt idx="5">
                  <c:v>158.3</c:v>
                </c:pt>
                <c:pt idx="6">
                  <c:v>164.7</c:v>
                </c:pt>
                <c:pt idx="7">
                  <c:v>166</c:v>
                </c:pt>
                <c:pt idx="8">
                  <c:v>170.1</c:v>
                </c:pt>
                <c:pt idx="9">
                  <c:v>187.4</c:v>
                </c:pt>
                <c:pt idx="10">
                  <c:v>195.4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'Data3.11.3'!$A$38</c:f>
              <c:strCache>
                <c:ptCount val="1"/>
                <c:pt idx="0">
                  <c:v>EU (14 countries)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'Data3.11.3'!$B$6:$L$6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'Data3.11.3'!$B$38:$L$38</c:f>
              <c:numCache>
                <c:ptCount val="11"/>
                <c:pt idx="0">
                  <c:v>127.16588385616662</c:v>
                </c:pt>
                <c:pt idx="1">
                  <c:v>131.32292856523617</c:v>
                </c:pt>
                <c:pt idx="2">
                  <c:v>136.09768852036692</c:v>
                </c:pt>
                <c:pt idx="3">
                  <c:v>141.97949977939282</c:v>
                </c:pt>
                <c:pt idx="4">
                  <c:v>151.60853559017164</c:v>
                </c:pt>
                <c:pt idx="5">
                  <c:v>154.0673072162624</c:v>
                </c:pt>
                <c:pt idx="6">
                  <c:v>157.43965205165003</c:v>
                </c:pt>
                <c:pt idx="7">
                  <c:v>162.39609935263084</c:v>
                </c:pt>
                <c:pt idx="8">
                  <c:v>166.64992245735775</c:v>
                </c:pt>
                <c:pt idx="9">
                  <c:v>168.25824487362652</c:v>
                </c:pt>
                <c:pt idx="10">
                  <c:v>168.7130326898318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'Data3.11.3'!$A$33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'Data3.11.3'!$B$6:$L$6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'Data3.11.3'!$B$33:$L$33</c:f>
              <c:numCache>
                <c:ptCount val="11"/>
                <c:pt idx="0">
                  <c:v>72.7</c:v>
                </c:pt>
                <c:pt idx="1">
                  <c:v>71.6</c:v>
                </c:pt>
                <c:pt idx="2">
                  <c:v>73.7</c:v>
                </c:pt>
                <c:pt idx="3">
                  <c:v>81.4</c:v>
                </c:pt>
                <c:pt idx="4">
                  <c:v>83.4</c:v>
                </c:pt>
                <c:pt idx="5">
                  <c:v>84.4</c:v>
                </c:pt>
                <c:pt idx="6">
                  <c:v>85.1</c:v>
                </c:pt>
                <c:pt idx="7">
                  <c:v>90</c:v>
                </c:pt>
                <c:pt idx="8">
                  <c:v>92.3</c:v>
                </c:pt>
                <c:pt idx="9">
                  <c:v>96.8</c:v>
                </c:pt>
                <c:pt idx="10">
                  <c:v>96.2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'Data3.11.3'!$A$29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'Data3.11.3'!$B$6:$L$6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'Data3.11.3'!$B$29:$L$29</c:f>
              <c:numCache>
                <c:ptCount val="11"/>
                <c:pt idx="0">
                  <c:v>61</c:v>
                </c:pt>
                <c:pt idx="1">
                  <c:v>69.2</c:v>
                </c:pt>
                <c:pt idx="2">
                  <c:v>71.9</c:v>
                </c:pt>
                <c:pt idx="3">
                  <c:v>77.6</c:v>
                </c:pt>
                <c:pt idx="4">
                  <c:v>86.7</c:v>
                </c:pt>
                <c:pt idx="5">
                  <c:v>76.2</c:v>
                </c:pt>
                <c:pt idx="6">
                  <c:v>79.8</c:v>
                </c:pt>
                <c:pt idx="7">
                  <c:v>77.4</c:v>
                </c:pt>
                <c:pt idx="8">
                  <c:v>81.5</c:v>
                </c:pt>
                <c:pt idx="9">
                  <c:v>81</c:v>
                </c:pt>
                <c:pt idx="10">
                  <c:v>84.7</c:v>
                </c:pt>
              </c:numCache>
            </c:numRef>
          </c:val>
          <c:smooth val="0"/>
        </c:ser>
        <c:marker val="1"/>
        <c:axId val="51371443"/>
        <c:axId val="59689804"/>
      </c:lineChart>
      <c:catAx>
        <c:axId val="5137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89804"/>
        <c:crosses val="autoZero"/>
        <c:auto val="1"/>
        <c:lblOffset val="100"/>
        <c:tickLblSkip val="2"/>
        <c:noMultiLvlLbl val="0"/>
      </c:catAx>
      <c:valAx>
        <c:axId val="59689804"/>
        <c:scaling>
          <c:orientation val="minMax"/>
          <c:max val="250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71443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325"/>
          <c:y val="0.02825"/>
          <c:w val="0.9002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-0.01775</cdr:x>
      <cdr:y>0.16025</cdr:y>
    </cdr:from>
    <cdr:to>
      <cdr:x>0.38975</cdr:x>
      <cdr:y>0.22425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676275"/>
          <a:ext cx="1200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100 000 population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142875</xdr:rowOff>
    </xdr:from>
    <xdr:to>
      <xdr:col>4</xdr:col>
      <xdr:colOff>514350</xdr:colOff>
      <xdr:row>32</xdr:row>
      <xdr:rowOff>66675</xdr:rowOff>
    </xdr:to>
    <xdr:graphicFrame>
      <xdr:nvGraphicFramePr>
        <xdr:cNvPr id="1" name="Chart 5"/>
        <xdr:cNvGraphicFramePr/>
      </xdr:nvGraphicFramePr>
      <xdr:xfrm>
        <a:off x="0" y="904875"/>
        <a:ext cx="29527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0309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030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4" customWidth="1"/>
    <col min="5" max="6" width="7.8515625" style="4" customWidth="1"/>
    <col min="7" max="16384" width="9.140625" style="4" customWidth="1"/>
  </cols>
  <sheetData>
    <row r="1" ht="12.75">
      <c r="A1" s="8" t="s">
        <v>37</v>
      </c>
    </row>
    <row r="2" spans="1:2" ht="11.25">
      <c r="A2" s="9" t="s">
        <v>38</v>
      </c>
      <c r="B2" s="4" t="s">
        <v>33</v>
      </c>
    </row>
    <row r="3" ht="11.25">
      <c r="A3" s="9" t="s">
        <v>39</v>
      </c>
    </row>
    <row r="5" spans="1:10" ht="12" customHeight="1">
      <c r="A5" s="6" t="s">
        <v>32</v>
      </c>
      <c r="B5" s="7"/>
      <c r="C5" s="7"/>
      <c r="D5" s="7"/>
      <c r="E5" s="7"/>
      <c r="F5" s="6"/>
      <c r="G5" s="7"/>
      <c r="H5" s="7"/>
      <c r="I5" s="7"/>
      <c r="J5" s="7"/>
    </row>
    <row r="6" spans="1:10" ht="12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35" spans="1:6" ht="11.25">
      <c r="A35" s="4" t="s">
        <v>36</v>
      </c>
      <c r="F35" s="4" t="s">
        <v>36</v>
      </c>
    </row>
  </sheetData>
  <sheetProtection/>
  <mergeCells count="2">
    <mergeCell ref="A5:E6"/>
    <mergeCell ref="F5:J6"/>
  </mergeCells>
  <hyperlinks>
    <hyperlink ref="A1" r:id="rId1" display="http://www.sourceoecd.org/9789264090309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5.00390625" style="0" customWidth="1"/>
  </cols>
  <sheetData>
    <row r="1" ht="12.75">
      <c r="A1" s="8" t="s">
        <v>37</v>
      </c>
    </row>
    <row r="2" spans="1:2" ht="12.75">
      <c r="A2" s="10" t="s">
        <v>38</v>
      </c>
      <c r="B2" t="s">
        <v>33</v>
      </c>
    </row>
    <row r="3" ht="12.75">
      <c r="A3" s="10" t="s">
        <v>39</v>
      </c>
    </row>
    <row r="4" ht="12.75">
      <c r="A4" s="1" t="s">
        <v>33</v>
      </c>
    </row>
    <row r="5" ht="12.75">
      <c r="A5" s="1"/>
    </row>
    <row r="6" spans="1:12" ht="13.5" thickBot="1">
      <c r="A6" s="3" t="s">
        <v>0</v>
      </c>
      <c r="B6" s="3">
        <v>1998</v>
      </c>
      <c r="C6" s="3">
        <v>1999</v>
      </c>
      <c r="D6" s="3">
        <v>2000</v>
      </c>
      <c r="E6" s="3">
        <v>2001</v>
      </c>
      <c r="F6" s="3">
        <v>2002</v>
      </c>
      <c r="G6" s="3">
        <v>2003</v>
      </c>
      <c r="H6" s="3">
        <v>2004</v>
      </c>
      <c r="I6" s="3">
        <v>2005</v>
      </c>
      <c r="J6" s="3">
        <v>2006</v>
      </c>
      <c r="K6" s="3">
        <v>2007</v>
      </c>
      <c r="L6" s="3">
        <v>2008</v>
      </c>
    </row>
    <row r="7" spans="1:12" ht="12.75">
      <c r="A7" t="s">
        <v>1</v>
      </c>
      <c r="J7">
        <v>234.4</v>
      </c>
      <c r="K7">
        <v>236</v>
      </c>
      <c r="L7">
        <v>242.8</v>
      </c>
    </row>
    <row r="8" spans="1:11" ht="12.75">
      <c r="A8" t="s">
        <v>2</v>
      </c>
      <c r="B8">
        <v>183.7</v>
      </c>
      <c r="C8">
        <v>185.9</v>
      </c>
      <c r="D8">
        <v>195.6</v>
      </c>
      <c r="E8">
        <v>199.9</v>
      </c>
      <c r="F8">
        <v>207.7</v>
      </c>
      <c r="G8">
        <v>213.4</v>
      </c>
      <c r="H8">
        <v>216.6</v>
      </c>
      <c r="I8">
        <v>237.3</v>
      </c>
      <c r="J8">
        <v>236.2</v>
      </c>
      <c r="K8">
        <v>240</v>
      </c>
    </row>
    <row r="9" ht="12.75">
      <c r="A9" t="s">
        <v>26</v>
      </c>
    </row>
    <row r="10" spans="1:12" ht="12.75">
      <c r="A10" t="s">
        <v>27</v>
      </c>
      <c r="L10" s="2">
        <v>14.768506865429364</v>
      </c>
    </row>
    <row r="11" ht="12.75">
      <c r="A11" t="s">
        <v>3</v>
      </c>
    </row>
    <row r="12" spans="1:12" ht="12.75">
      <c r="A12" t="s">
        <v>4</v>
      </c>
      <c r="B12">
        <v>146.1</v>
      </c>
      <c r="C12">
        <v>149.4</v>
      </c>
      <c r="D12">
        <v>159.2</v>
      </c>
      <c r="E12">
        <v>163.4</v>
      </c>
      <c r="F12">
        <v>188.1</v>
      </c>
      <c r="G12">
        <v>182</v>
      </c>
      <c r="H12">
        <v>191.6</v>
      </c>
      <c r="I12">
        <v>194</v>
      </c>
      <c r="J12">
        <v>200.5</v>
      </c>
      <c r="K12">
        <v>199.6</v>
      </c>
      <c r="L12">
        <v>174.3</v>
      </c>
    </row>
    <row r="13" spans="1:12" ht="12.75">
      <c r="A13" t="s">
        <v>24</v>
      </c>
      <c r="L13">
        <v>91.2</v>
      </c>
    </row>
    <row r="14" spans="1:12" ht="12.75">
      <c r="A14" t="s">
        <v>5</v>
      </c>
      <c r="B14">
        <v>140.4</v>
      </c>
      <c r="C14">
        <v>143.7</v>
      </c>
      <c r="D14">
        <v>149.3</v>
      </c>
      <c r="E14">
        <v>152.8</v>
      </c>
      <c r="F14">
        <v>165.4</v>
      </c>
      <c r="G14">
        <v>171.5</v>
      </c>
      <c r="H14">
        <v>161.8</v>
      </c>
      <c r="I14">
        <v>184.5</v>
      </c>
      <c r="J14">
        <v>191.2</v>
      </c>
      <c r="K14">
        <v>181.2</v>
      </c>
      <c r="L14">
        <v>194.9</v>
      </c>
    </row>
    <row r="15" spans="1:12" ht="12.75">
      <c r="A15" t="s">
        <v>6</v>
      </c>
      <c r="B15">
        <v>200.9</v>
      </c>
      <c r="C15">
        <v>205.3</v>
      </c>
      <c r="D15">
        <v>207.3</v>
      </c>
      <c r="E15">
        <v>212.2</v>
      </c>
      <c r="F15">
        <v>215.5</v>
      </c>
      <c r="G15">
        <v>214.9</v>
      </c>
      <c r="H15">
        <v>212.2</v>
      </c>
      <c r="I15">
        <v>217.1</v>
      </c>
      <c r="J15">
        <v>215.6</v>
      </c>
      <c r="K15">
        <v>217.7</v>
      </c>
      <c r="L15">
        <v>220.4</v>
      </c>
    </row>
    <row r="16" spans="1:12" ht="12.75">
      <c r="A16" t="s">
        <v>7</v>
      </c>
      <c r="I16">
        <v>263</v>
      </c>
      <c r="J16">
        <v>270.3</v>
      </c>
      <c r="K16">
        <v>280.2</v>
      </c>
      <c r="L16">
        <v>289.3</v>
      </c>
    </row>
    <row r="17" spans="1:10" ht="12.75">
      <c r="A17" t="s">
        <v>8</v>
      </c>
      <c r="B17">
        <v>59.5</v>
      </c>
      <c r="C17">
        <v>61.2</v>
      </c>
      <c r="D17">
        <v>73.2</v>
      </c>
      <c r="E17">
        <v>88.5</v>
      </c>
      <c r="F17">
        <v>101.4</v>
      </c>
      <c r="G17">
        <v>119</v>
      </c>
      <c r="H17">
        <v>126.4</v>
      </c>
      <c r="I17">
        <v>119.5</v>
      </c>
      <c r="J17">
        <v>139.8</v>
      </c>
    </row>
    <row r="18" spans="1:12" ht="12.75">
      <c r="A18" t="s">
        <v>9</v>
      </c>
      <c r="H18">
        <v>99.2</v>
      </c>
      <c r="I18">
        <v>102.8</v>
      </c>
      <c r="J18">
        <v>100.5</v>
      </c>
      <c r="K18">
        <v>91.3</v>
      </c>
      <c r="L18">
        <v>96</v>
      </c>
    </row>
    <row r="19" spans="1:12" ht="12.75">
      <c r="A19" t="s">
        <v>10</v>
      </c>
      <c r="B19">
        <v>120.2</v>
      </c>
      <c r="C19">
        <v>130.2</v>
      </c>
      <c r="D19">
        <v>125.9</v>
      </c>
      <c r="E19">
        <v>126.3</v>
      </c>
      <c r="F19">
        <v>138.4</v>
      </c>
      <c r="G19">
        <v>153.5</v>
      </c>
      <c r="H19">
        <v>153.8</v>
      </c>
      <c r="I19">
        <v>174.1</v>
      </c>
      <c r="J19">
        <v>160.7</v>
      </c>
      <c r="K19">
        <v>153.8</v>
      </c>
      <c r="L19">
        <v>165.3</v>
      </c>
    </row>
    <row r="20" spans="1:12" ht="12.75">
      <c r="A20" t="s">
        <v>11</v>
      </c>
      <c r="B20">
        <v>119.6</v>
      </c>
      <c r="C20">
        <v>123.1</v>
      </c>
      <c r="D20">
        <v>133.6</v>
      </c>
      <c r="E20">
        <v>127</v>
      </c>
      <c r="F20">
        <v>133.4</v>
      </c>
      <c r="G20">
        <v>133.7</v>
      </c>
      <c r="H20">
        <v>134.8</v>
      </c>
      <c r="I20">
        <v>140.5</v>
      </c>
      <c r="J20">
        <v>138.7</v>
      </c>
      <c r="K20">
        <v>130.7</v>
      </c>
      <c r="L20">
        <v>126.4</v>
      </c>
    </row>
    <row r="21" spans="1:11" ht="12.75">
      <c r="A21" t="s">
        <v>12</v>
      </c>
      <c r="B21">
        <v>109.2</v>
      </c>
      <c r="C21">
        <v>114.1</v>
      </c>
      <c r="D21">
        <v>119.3</v>
      </c>
      <c r="E21">
        <v>131</v>
      </c>
      <c r="F21">
        <v>137.6</v>
      </c>
      <c r="G21">
        <v>140.8</v>
      </c>
      <c r="H21">
        <v>146.7</v>
      </c>
      <c r="I21">
        <v>149.4</v>
      </c>
      <c r="J21">
        <v>152.9</v>
      </c>
      <c r="K21">
        <v>153.6</v>
      </c>
    </row>
    <row r="22" spans="1:12" ht="12.75">
      <c r="A22" t="s">
        <v>28</v>
      </c>
      <c r="B22" s="2">
        <f>1591/2420789*100000</f>
        <v>65.72237398633256</v>
      </c>
      <c r="C22" s="2">
        <f>1608/2399248*100000</f>
        <v>67.02099991330617</v>
      </c>
      <c r="D22" s="2">
        <f>1514/2381715*100000</f>
        <v>63.56763928513696</v>
      </c>
      <c r="E22" s="2">
        <f>1608/2364254*100000</f>
        <v>68.01299691149936</v>
      </c>
      <c r="F22" s="2">
        <f>1612/2345768*100000</f>
        <v>68.71949826240277</v>
      </c>
      <c r="G22" s="2">
        <f>1661/2331480*100000</f>
        <v>71.2423010276734</v>
      </c>
      <c r="H22" s="2">
        <f>1743/2319203*100000</f>
        <v>75.15512872310013</v>
      </c>
      <c r="I22" s="2">
        <f>1920/2306434*100000</f>
        <v>83.2453909368315</v>
      </c>
      <c r="J22" s="2">
        <f>2407/2294590*100000</f>
        <v>104.89891440300882</v>
      </c>
      <c r="K22" s="2">
        <f>2252/2281305*100000</f>
        <v>98.71542823077142</v>
      </c>
      <c r="L22" s="2">
        <f>2434/2270894*100000</f>
        <v>107.18245765764496</v>
      </c>
    </row>
    <row r="23" ht="12.75">
      <c r="A23" t="s">
        <v>29</v>
      </c>
    </row>
    <row r="24" spans="1:11" ht="12.75">
      <c r="A24" t="s">
        <v>13</v>
      </c>
      <c r="B24">
        <v>170</v>
      </c>
      <c r="C24">
        <v>190.7</v>
      </c>
      <c r="D24">
        <v>185.7</v>
      </c>
      <c r="E24">
        <v>192.7</v>
      </c>
      <c r="F24">
        <v>212.3</v>
      </c>
      <c r="G24">
        <v>210.3</v>
      </c>
      <c r="H24">
        <v>215.5</v>
      </c>
      <c r="I24">
        <v>208.3</v>
      </c>
      <c r="J24">
        <v>200.6</v>
      </c>
      <c r="K24">
        <v>217.3</v>
      </c>
    </row>
    <row r="25" ht="12.75">
      <c r="A25" t="s">
        <v>30</v>
      </c>
    </row>
    <row r="26" spans="1:11" ht="12.75">
      <c r="A26" t="s">
        <v>14</v>
      </c>
      <c r="B26">
        <v>161.2</v>
      </c>
      <c r="C26">
        <v>165.9</v>
      </c>
      <c r="D26">
        <v>167.1</v>
      </c>
      <c r="E26">
        <v>173.7</v>
      </c>
      <c r="F26">
        <v>183.4</v>
      </c>
      <c r="G26">
        <v>189.5</v>
      </c>
      <c r="H26">
        <v>192.9</v>
      </c>
      <c r="I26">
        <v>198.3</v>
      </c>
      <c r="J26">
        <v>201.4</v>
      </c>
      <c r="K26">
        <v>205.1</v>
      </c>
    </row>
    <row r="27" spans="1:11" ht="12.75">
      <c r="A27" t="s">
        <v>15</v>
      </c>
      <c r="D27">
        <v>171.4</v>
      </c>
      <c r="E27">
        <v>186</v>
      </c>
      <c r="F27">
        <v>187.1</v>
      </c>
      <c r="G27">
        <v>211.5</v>
      </c>
      <c r="H27">
        <v>192.1</v>
      </c>
      <c r="I27">
        <v>202.8</v>
      </c>
      <c r="J27">
        <v>197.1</v>
      </c>
      <c r="K27">
        <v>230.7</v>
      </c>
    </row>
    <row r="28" spans="1:12" ht="12.75">
      <c r="A28" t="s">
        <v>16</v>
      </c>
      <c r="G28">
        <v>27.1</v>
      </c>
      <c r="H28">
        <v>24.5</v>
      </c>
      <c r="I28">
        <v>26.2</v>
      </c>
      <c r="J28">
        <v>32.5</v>
      </c>
      <c r="K28">
        <v>33</v>
      </c>
      <c r="L28">
        <v>38.6</v>
      </c>
    </row>
    <row r="29" spans="1:12" ht="12.75">
      <c r="A29" t="s">
        <v>17</v>
      </c>
      <c r="B29">
        <v>61</v>
      </c>
      <c r="C29">
        <v>69.2</v>
      </c>
      <c r="D29">
        <v>71.9</v>
      </c>
      <c r="E29">
        <v>77.6</v>
      </c>
      <c r="F29">
        <v>86.7</v>
      </c>
      <c r="G29">
        <v>76.2</v>
      </c>
      <c r="H29">
        <v>79.8</v>
      </c>
      <c r="I29">
        <v>77.4</v>
      </c>
      <c r="J29">
        <v>81.5</v>
      </c>
      <c r="K29">
        <v>81</v>
      </c>
      <c r="L29">
        <v>84.7</v>
      </c>
    </row>
    <row r="30" spans="1:12" ht="12.75">
      <c r="A30" t="s">
        <v>31</v>
      </c>
      <c r="L30" s="2">
        <f>9834/21528627*100000</f>
        <v>45.67871420690228</v>
      </c>
    </row>
    <row r="31" ht="12.75">
      <c r="A31" t="s">
        <v>18</v>
      </c>
    </row>
    <row r="32" spans="1:12" ht="12.75">
      <c r="A32" t="s">
        <v>25</v>
      </c>
      <c r="H32">
        <v>147.2</v>
      </c>
      <c r="I32">
        <v>160.5</v>
      </c>
      <c r="J32">
        <v>178.6</v>
      </c>
      <c r="K32">
        <v>168.6</v>
      </c>
      <c r="L32">
        <v>189.1</v>
      </c>
    </row>
    <row r="33" spans="1:12" ht="12.75">
      <c r="A33" t="s">
        <v>19</v>
      </c>
      <c r="B33">
        <v>72.7</v>
      </c>
      <c r="C33">
        <v>71.6</v>
      </c>
      <c r="D33">
        <v>73.7</v>
      </c>
      <c r="E33">
        <v>81.4</v>
      </c>
      <c r="F33">
        <v>83.4</v>
      </c>
      <c r="G33">
        <v>84.4</v>
      </c>
      <c r="H33">
        <v>85.1</v>
      </c>
      <c r="I33">
        <v>90</v>
      </c>
      <c r="J33">
        <v>92.3</v>
      </c>
      <c r="K33">
        <v>96.8</v>
      </c>
      <c r="L33">
        <v>96.2</v>
      </c>
    </row>
    <row r="34" spans="1:11" ht="12.75">
      <c r="A34" t="s">
        <v>20</v>
      </c>
      <c r="B34">
        <v>150.7</v>
      </c>
      <c r="C34">
        <v>151.8</v>
      </c>
      <c r="D34">
        <v>166.3</v>
      </c>
      <c r="E34">
        <v>176.4</v>
      </c>
      <c r="F34">
        <v>189.9</v>
      </c>
      <c r="G34">
        <v>191.7</v>
      </c>
      <c r="H34">
        <v>200.9</v>
      </c>
      <c r="I34">
        <v>208</v>
      </c>
      <c r="J34">
        <v>207.4</v>
      </c>
      <c r="K34">
        <v>206.7</v>
      </c>
    </row>
    <row r="35" spans="1:12" ht="12.75">
      <c r="A35" t="s">
        <v>21</v>
      </c>
      <c r="F35">
        <v>192.7</v>
      </c>
      <c r="G35">
        <v>200.8</v>
      </c>
      <c r="H35">
        <v>210</v>
      </c>
      <c r="I35">
        <v>218.4</v>
      </c>
      <c r="J35">
        <v>226</v>
      </c>
      <c r="K35">
        <v>232</v>
      </c>
      <c r="L35">
        <v>225.6</v>
      </c>
    </row>
    <row r="36" ht="12.75">
      <c r="A36" t="s">
        <v>22</v>
      </c>
    </row>
    <row r="37" spans="1:12" ht="12.75">
      <c r="A37" t="s">
        <v>23</v>
      </c>
      <c r="D37">
        <v>139.6</v>
      </c>
      <c r="E37">
        <v>143.1</v>
      </c>
      <c r="F37">
        <v>149</v>
      </c>
      <c r="G37">
        <v>158.3</v>
      </c>
      <c r="H37">
        <v>164.7</v>
      </c>
      <c r="I37">
        <v>166</v>
      </c>
      <c r="J37">
        <v>170.1</v>
      </c>
      <c r="K37">
        <v>187.4</v>
      </c>
      <c r="L37">
        <v>195.4</v>
      </c>
    </row>
    <row r="38" spans="1:12" ht="13.5" thickBot="1">
      <c r="A38" s="3" t="s">
        <v>34</v>
      </c>
      <c r="B38" s="5">
        <f>AVERAGE(B8,B12,B14:B15,B17,B20:B22,B24,B26,B29,B33:B34,D37)</f>
        <v>127.16588385616662</v>
      </c>
      <c r="C38" s="5">
        <f>AVERAGE(C8,C12,C14:C15,C17,C20:C22,C24,C26,C29,C33:C34,D37)</f>
        <v>131.32292856523617</v>
      </c>
      <c r="D38" s="5">
        <f>AVERAGE(D8,D12,D14:D15,D17,D20:D22,D24,D26,D29,D33:D34,D37)</f>
        <v>136.09768852036692</v>
      </c>
      <c r="E38" s="5">
        <f aca="true" t="shared" si="0" ref="E38:J38">AVERAGE(E8,E12,E14:E15,E17,E20:E22,E24,E26,E29,E33:E34,E37)</f>
        <v>141.97949977939282</v>
      </c>
      <c r="F38" s="5">
        <f>AVERAGE(F8,F12,F14:F15,F17,F20:F22,F24,F26,F29,F33:F34,F37)</f>
        <v>151.60853559017164</v>
      </c>
      <c r="G38" s="5">
        <f t="shared" si="0"/>
        <v>154.0673072162624</v>
      </c>
      <c r="H38" s="5">
        <f t="shared" si="0"/>
        <v>157.43965205165003</v>
      </c>
      <c r="I38" s="5">
        <f t="shared" si="0"/>
        <v>162.39609935263084</v>
      </c>
      <c r="J38" s="5">
        <f t="shared" si="0"/>
        <v>166.64992245735775</v>
      </c>
      <c r="K38" s="5">
        <f>AVERAGE(K8,K12,K14:K15,J17,K20:K22,K24,K26,K29,K33:K34,K37)</f>
        <v>168.25824487362652</v>
      </c>
      <c r="L38" s="5">
        <f>AVERAGE(K8,L12,L14:L15,J17,L20,K21,L22,K24,K26,L29,L33,K34,L37)</f>
        <v>168.7130326898318</v>
      </c>
    </row>
    <row r="39" ht="12.75">
      <c r="L39" s="2"/>
    </row>
    <row r="40" spans="1:12" ht="12.75">
      <c r="A40" s="4" t="s">
        <v>35</v>
      </c>
      <c r="L40" s="2"/>
    </row>
  </sheetData>
  <sheetProtection/>
  <hyperlinks>
    <hyperlink ref="A1" r:id="rId1" display="http://www.sourceoecd.org/978926409030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finat-duclos_v</cp:lastModifiedBy>
  <cp:lastPrinted>2010-08-04T16:42:48Z</cp:lastPrinted>
  <dcterms:created xsi:type="dcterms:W3CDTF">2010-07-01T12:40:22Z</dcterms:created>
  <dcterms:modified xsi:type="dcterms:W3CDTF">2010-09-24T14:33:34Z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